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mrograman\Documents\BAAK-031_Niken Faikhotul Muna\"/>
    </mc:Choice>
  </mc:AlternateContent>
  <xr:revisionPtr revIDLastSave="0" documentId="13_ncr:1_{F2222C63-3058-4214-B84F-4F0C7FF3C5D3}" xr6:coauthVersionLast="47" xr6:coauthVersionMax="47" xr10:uidLastSave="{00000000-0000-0000-0000-000000000000}"/>
  <bookViews>
    <workbookView xWindow="-120" yWindow="-120" windowWidth="24240" windowHeight="13020" activeTab="1" xr2:uid="{D218F3FD-52A9-4903-B897-3E65C6DD2E2A}"/>
  </bookViews>
  <sheets>
    <sheet name="Pivot Tabel" sheetId="2" r:id="rId1"/>
    <sheet name="Data Excel" sheetId="1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I3" i="1" s="1"/>
  <c r="H4" i="1"/>
  <c r="I4" i="1" s="1"/>
  <c r="H5" i="1"/>
  <c r="I5" i="1" s="1"/>
  <c r="H6" i="1"/>
  <c r="I6" i="1" s="1"/>
  <c r="H2" i="1"/>
  <c r="I2" i="1" s="1"/>
  <c r="H8" i="1" s="1"/>
  <c r="H7" i="1" l="1"/>
</calcChain>
</file>

<file path=xl/sharedStrings.xml><?xml version="1.0" encoding="utf-8"?>
<sst xmlns="http://schemas.openxmlformats.org/spreadsheetml/2006/main" count="35" uniqueCount="27">
  <si>
    <t>NO</t>
  </si>
  <si>
    <t>NIM</t>
  </si>
  <si>
    <t>Nama Mahasiswa</t>
  </si>
  <si>
    <t>Program Studi</t>
  </si>
  <si>
    <t>Nilai Tugas</t>
  </si>
  <si>
    <t>Nilai UTS</t>
  </si>
  <si>
    <t>Nilai UAS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</si>
  <si>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</si>
  <si>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</si>
  <si>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</si>
  <si>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</si>
  <si>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</si>
  <si>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</si>
  <si>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</si>
  <si>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</si>
  <si>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Nilai Akhir</t>
  </si>
  <si>
    <t>Status</t>
  </si>
  <si>
    <t>RATA-RATA</t>
  </si>
  <si>
    <t>JUMLAH MAHASISWA LULUS</t>
  </si>
  <si>
    <t>(All)</t>
  </si>
  <si>
    <t>Row Labels</t>
  </si>
  <si>
    <t>(blank)</t>
  </si>
  <si>
    <t>Grand Total</t>
  </si>
  <si>
    <t>Sum of Nilai Tugas</t>
  </si>
  <si>
    <t>Sum of Nilai UTS</t>
  </si>
  <si>
    <t>Sum of Nilai UAS</t>
  </si>
  <si>
    <t>Sum of Nilai Akhir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</si>
</sst>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pivotButton="1"/>
    <xf numFmtId="0" fontId="0" fillId="0" borderId="1" xfId="0" pivotButton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[dt_Mahasiswa_(BAAK-031_Niken Faikhotul Muna).xlsx]Pivot Tabel!PivotTable1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'Pivot Tabel'!$B$3</c:f>
              <c:strCache>
                <c:ptCount val="1"/>
                <c:pt idx="0">
                  <c:v>Sum of Nilai Tugas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'Pivot Tabel'!$A$4:$A$10</c:f>
              <c:strCache>
                <c:ptCount val="6"/>
                <c:pt idx="0">
                  <c:v>Andi Pratama</c:v>
                </c:pt>
                <c:pt idx="1">
                  <c:v>Budi Santoso</c:v>
                </c:pt>
                <c:pt idx="2">
                  <c:v>Citra Lestari</c:v>
                </c:pt>
                <c:pt idx="3">
                  <c:v>Dewi Rahma</c:v>
                </c:pt>
                <c:pt idx="4">
                  <c:v>Eko Prasetyo</c:v>
                </c:pt>
                <c:pt idx="5">
                  <c:v>(blank)</c:v>
                </c:pt>
              </c:strCache>
            </c:strRef>
          </c:cat>
          <c:val>
            <c:numRef>
              <c:f>'Pivot Tabel'!$B$4:$B$10</c:f>
              <c:numCache>
                <c:formatCode>General</c:formatCode>
                <c:ptCount val="6"/>
                <c:pt idx="0">
                  <c:v>80</c:v>
                </c:pt>
                <c:pt idx="1">
                  <c:v>90</c:v>
                </c:pt>
                <c:pt idx="2">
                  <c:v>60</c:v>
                </c:pt>
                <c:pt idx="3">
                  <c:v>75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1-46AD-B0E0-BABC0893621A}"/>
            </c:ext>
          </c:extLst>
        </c:ser>
        <c:ser>
          <c:idx val="1"/>
          <c:order val="1"/>
          <c:tx>
            <c:strRef>
              <c:f>'Pivot Tabel'!$C$3</c:f>
              <c:strCache>
                <c:ptCount val="1"/>
                <c:pt idx="0">
                  <c:v>Sum of Nilai UTS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'Pivot Tabel'!$A$4:$A$10</c:f>
              <c:strCache>
                <c:ptCount val="6"/>
                <c:pt idx="0">
                  <c:v>Andi Pratama</c:v>
                </c:pt>
                <c:pt idx="1">
                  <c:v>Budi Santoso</c:v>
                </c:pt>
                <c:pt idx="2">
                  <c:v>Citra Lestari</c:v>
                </c:pt>
                <c:pt idx="3">
                  <c:v>Dewi Rahma</c:v>
                </c:pt>
                <c:pt idx="4">
                  <c:v>Eko Prasetyo</c:v>
                </c:pt>
                <c:pt idx="5">
                  <c:v>(blank)</c:v>
                </c:pt>
              </c:strCache>
            </c:strRef>
          </c:cat>
          <c:val>
            <c:numRef>
              <c:f>'Pivot Tabel'!$C$4:$C$10</c:f>
              <c:numCache>
                <c:formatCode>General</c:formatCode>
                <c:ptCount val="6"/>
                <c:pt idx="0">
                  <c:v>75</c:v>
                </c:pt>
                <c:pt idx="1">
                  <c:v>85</c:v>
                </c:pt>
                <c:pt idx="2">
                  <c:v>65</c:v>
                </c:pt>
                <c:pt idx="3">
                  <c:v>70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1-46AD-B0E0-BABC0893621A}"/>
            </c:ext>
          </c:extLst>
        </c:ser>
        <c:ser>
          <c:idx val="2"/>
          <c:order val="2"/>
          <c:tx>
            <c:strRef>
              <c:f>'Pivot Tabel'!$D$3</c:f>
              <c:strCache>
                <c:ptCount val="1"/>
                <c:pt idx="0">
                  <c:v>Sum of Nilai UAS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'Pivot Tabel'!$A$4:$A$10</c:f>
              <c:strCache>
                <c:ptCount val="6"/>
                <c:pt idx="0">
                  <c:v>Andi Pratama</c:v>
                </c:pt>
                <c:pt idx="1">
                  <c:v>Budi Santoso</c:v>
                </c:pt>
                <c:pt idx="2">
                  <c:v>Citra Lestari</c:v>
                </c:pt>
                <c:pt idx="3">
                  <c:v>Dewi Rahma</c:v>
                </c:pt>
                <c:pt idx="4">
                  <c:v>Eko Prasetyo</c:v>
                </c:pt>
                <c:pt idx="5">
                  <c:v>(blank)</c:v>
                </c:pt>
              </c:strCache>
            </c:strRef>
          </c:cat>
          <c:val>
            <c:numRef>
              <c:f>'Pivot Tabel'!$D$4:$D$10</c:f>
              <c:numCache>
                <c:formatCode>General</c:formatCode>
                <c:ptCount val="6"/>
                <c:pt idx="0">
                  <c:v>85</c:v>
                </c:pt>
                <c:pt idx="1">
                  <c:v>88</c:v>
                </c:pt>
                <c:pt idx="2">
                  <c:v>70</c:v>
                </c:pt>
                <c:pt idx="3">
                  <c:v>60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1-46AD-B0E0-BABC0893621A}"/>
            </c:ext>
          </c:extLst>
        </c:ser>
        <c:ser>
          <c:idx val="3"/>
          <c:order val="3"/>
          <c:tx>
            <c:strRef>
              <c:f>'Pivot Tabel'!$E$3</c:f>
              <c:strCache>
                <c:ptCount val="1"/>
                <c:pt idx="0">
                  <c:v>Sum of Nilai Akhir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'Pivot Tabel'!$A$4:$A$10</c:f>
              <c:strCache>
                <c:ptCount val="6"/>
                <c:pt idx="0">
                  <c:v>Andi Pratama</c:v>
                </c:pt>
                <c:pt idx="1">
                  <c:v>Budi Santoso</c:v>
                </c:pt>
                <c:pt idx="2">
                  <c:v>Citra Lestari</c:v>
                </c:pt>
                <c:pt idx="3">
                  <c:v>Dewi Rahma</c:v>
                </c:pt>
                <c:pt idx="4">
                  <c:v>Eko Prasetyo</c:v>
                </c:pt>
                <c:pt idx="5">
                  <c:v>(blank)</c:v>
                </c:pt>
              </c:strCache>
            </c:strRef>
          </c:cat>
          <c:val>
            <c:numRef>
              <c:f>'Pivot Tabel'!$E$4:$E$10</c:f>
              <c:numCache>
                <c:formatCode>General</c:formatCode>
                <c:ptCount val="6"/>
                <c:pt idx="0">
                  <c:v>81</c:v>
                </c:pt>
                <c:pt idx="1">
                  <c:v>88</c:v>
                </c:pt>
                <c:pt idx="2">
                  <c:v>67</c:v>
                </c:pt>
                <c:pt idx="3">
                  <c:v>66</c:v>
                </c:pt>
                <c:pt idx="4">
                  <c:v>92</c:v>
                </c:pt>
                <c:pt idx="5">
                  <c:v>81.8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A1-46AD-B0E0-BABC0893621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11</xdr:row>
      <xdr:rowOff>14287</xdr:rowOff>
    </xdr:from>
    <xdr:to>
      <xdr:col>4</xdr:col>
      <xdr:colOff>533400</xdr:colOff>
      <xdr:row>25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096224-F6D2-11CB-4608-E28CFF16E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mrograman" refreshedDate="46234.403014004631" createdVersion="8" refreshedVersion="8" minRefreshableVersion="3" recordCount="7" xr:uid="{CD8814B0-C316-492B-B252-F144C33C2430}">
  <cacheSource type="worksheet">
    <worksheetSource ref="A1:I8" sheet="Data Excel"/>
  </cacheSource>
  <cacheFields count="9">
    <cacheField name="NO" numFmtId="0">
      <sharedItems containsMixedTypes="1" containsNumber="1" containsInteger="1" minValue="1" maxValue="5"/>
    </cacheField>
    <cacheField name="NIM" numFmtId="0">
      <sharedItems containsString="0" containsBlank="1" containsNumber="1" containsInteger="1" minValue="230101" maxValue="230301" count="6">
        <n v="230101"/>
        <n v="230201"/>
        <n v="230102"/>
        <n v="230301"/>
        <n v="230202"/>
        <m/>
      </sharedItems>
    </cacheField>
    <cacheField name="Nama Mahasiswa" numFmtId="0">
      <sharedItems containsBlank="1" count="6">
        <s v="Andi Pratama"/>
        <s v="Budi Santoso"/>
        <s v="Citra Lestari"/>
        <s v="Dewi Rahma"/>
        <s v="Eko Prasetyo"/>
        <m/>
      </sharedItems>
    </cacheField>
    <cacheField name="Program Studi" numFmtId="0">
      <sharedItems containsBlank="1"/>
    </cacheField>
    <cacheField name="Nilai Tugas" numFmtId="0">
      <sharedItems containsString="0" containsBlank="1" containsNumber="1" containsInteger="1" minValue="60" maxValue="90" count="6">
        <n v="80"/>
        <n v="90"/>
        <n v="60"/>
        <n v="75"/>
        <n v="85"/>
        <m/>
      </sharedItems>
    </cacheField>
    <cacheField name="Nilai UTS" numFmtId="0">
      <sharedItems containsString="0" containsBlank="1" containsNumber="1" containsInteger="1" minValue="65" maxValue="90"/>
    </cacheField>
    <cacheField name="Nilai UAS" numFmtId="0">
      <sharedItems containsString="0" containsBlank="1" containsNumber="1" containsInteger="1" minValue="60" maxValue="95"/>
    </cacheField>
    <cacheField name="Nilai Akhir" numFmtId="0">
      <sharedItems containsSemiMixedTypes="0" containsString="0" containsNumber="1" minValue="3" maxValue="92"/>
    </cacheField>
    <cacheField name="Statu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n v="1"/>
    <x v="0"/>
    <x v="0"/>
    <s v="Informatika"/>
    <x v="0"/>
    <n v="75"/>
    <n v="85"/>
    <n v="81"/>
    <s v="LULUS"/>
  </r>
  <r>
    <n v="2"/>
    <x v="1"/>
    <x v="1"/>
    <s v="Sistem Informasi"/>
    <x v="1"/>
    <n v="85"/>
    <n v="88"/>
    <n v="88"/>
    <s v="LULUS"/>
  </r>
  <r>
    <n v="3"/>
    <x v="2"/>
    <x v="2"/>
    <s v="Informatika"/>
    <x v="2"/>
    <n v="65"/>
    <n v="70"/>
    <n v="67"/>
    <s v="REMEDIAL"/>
  </r>
  <r>
    <n v="4"/>
    <x v="3"/>
    <x v="3"/>
    <s v="Manajemen"/>
    <x v="3"/>
    <n v="70"/>
    <n v="60"/>
    <n v="66"/>
    <s v="REMEDIAL"/>
  </r>
  <r>
    <n v="5"/>
    <x v="4"/>
    <x v="4"/>
    <s v="Sistem Informasi"/>
    <x v="4"/>
    <n v="90"/>
    <n v="95"/>
    <n v="92"/>
    <s v="LULUS"/>
  </r>
  <r>
    <s v="RATA-RATA"/>
    <x v="5"/>
    <x v="5"/>
    <m/>
    <x v="5"/>
    <m/>
    <m/>
    <n v="78.8"/>
    <m/>
  </r>
  <r>
    <s v="JUMLAH MAHASISWA LULUS"/>
    <x v="5"/>
    <x v="5"/>
    <m/>
    <x v="5"/>
    <m/>
    <m/>
    <n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BECC1-2EF3-455A-886F-6D09C4C5BAB6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A3:E10" firstHeaderRow="0" firstDataRow="1" firstDataCol="1" rowPageCount="1" colPageCount="1"/>
  <pivotFields count="9">
    <pivotField showAll="0"/>
    <pivotField axis="axisPage" showAll="0">
      <items count="7">
        <item x="0"/>
        <item x="2"/>
        <item x="1"/>
        <item x="4"/>
        <item x="3"/>
        <item x="5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>
      <items count="7">
        <item x="2"/>
        <item x="3"/>
        <item x="0"/>
        <item x="4"/>
        <item x="1"/>
        <item x="5"/>
        <item t="default"/>
      </items>
    </pivotField>
    <pivotField dataField="1" showAll="0"/>
    <pivotField dataField="1" showAll="0"/>
    <pivotField dataField="1" showAll="0"/>
    <pivotField showAl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Sum of Nilai Tugas" fld="4" baseField="0" baseItem="0"/>
    <dataField name="Sum of Nilai UTS" fld="5" baseField="0" baseItem="0"/>
    <dataField name="Sum of Nilai UAS" fld="6" baseField="0" baseItem="0"/>
    <dataField name="Sum of Nilai Akhir" fld="7" baseField="0" baseItem="0"/>
  </dataFields>
  <formats count="18">
    <format dxfId="0">
      <pivotArea type="all" dataOnly="0" outline="0" fieldPosition="0"/>
    </format>
    <format dxfId="1">
      <pivotArea outline="0" collapsedLevelsAreSubtotals="1" fieldPosition="0"/>
    </format>
    <format dxfId="2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0"/>
        </references>
      </pivotArea>
    </format>
    <format dxfId="4">
      <pivotArea dataOnly="0" labelOnly="1" grandRow="1" outline="0" fieldPosition="0"/>
    </format>
    <format dxfId="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">
      <pivotArea type="all" dataOnly="0" outline="0" fieldPosition="0"/>
    </format>
    <format dxfId="7">
      <pivotArea outline="0" collapsedLevelsAreSubtotals="1" fieldPosition="0"/>
    </format>
    <format dxfId="8">
      <pivotArea field="2" type="button" dataOnly="0" labelOnly="1" outline="0" axis="axisRow" fieldPosition="0"/>
    </format>
    <format dxfId="9">
      <pivotArea dataOnly="0" labelOnly="1" fieldPosition="0">
        <references count="1">
          <reference field="2" count="0"/>
        </references>
      </pivotArea>
    </format>
    <format dxfId="10">
      <pivotArea dataOnly="0" labelOnly="1" grandRow="1" outline="0" fieldPosition="0"/>
    </format>
    <format dxfId="1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">
      <pivotArea type="all" dataOnly="0" outline="0" fieldPosition="0"/>
    </format>
    <format dxfId="13">
      <pivotArea outline="0" collapsedLevelsAreSubtotals="1" fieldPosition="0"/>
    </format>
    <format dxfId="14">
      <pivotArea field="2" type="button" dataOnly="0" labelOnly="1" outline="0" axis="axisRow" fieldPosition="0"/>
    </format>
    <format dxfId="15">
      <pivotArea dataOnly="0" labelOnly="1" fieldPosition="0">
        <references count="1">
          <reference field="2" count="0"/>
        </references>
      </pivotArea>
    </format>
    <format dxfId="16">
      <pivotArea dataOnly="0" labelOnly="1" grandRow="1" outline="0" fieldPosition="0"/>
    </format>
    <format dxfId="1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chartFormats count="4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36C9-542C-4B1F-885E-76A4FF93AFD1}">
  <dimension ref="A1:E10"/>
  <sheetViews>
    <sheetView workbookViewId="0">
      <selection activeCell="I23" sqref="I23"/>
    </sheetView>
  </sheetViews>
  <sheetFormatPr defaultRowHeight="15" x14ac:dyDescent="0.25"/>
  <cols>
    <col min="1" max="1" width="13.140625" bestFit="1" customWidth="1"/>
    <col min="2" max="2" width="17.42578125" bestFit="1" customWidth="1"/>
    <col min="3" max="3" width="15.7109375" bestFit="1" customWidth="1"/>
    <col min="4" max="4" width="16" bestFit="1" customWidth="1"/>
    <col min="5" max="5" width="17" bestFit="1" customWidth="1"/>
    <col min="6" max="6" width="3" bestFit="1" customWidth="1"/>
    <col min="7" max="7" width="7.28515625" bestFit="1" customWidth="1"/>
    <col min="8" max="8" width="11.28515625" bestFit="1" customWidth="1"/>
  </cols>
  <sheetData>
    <row r="1" spans="1:5" x14ac:dyDescent="0.25">
      <c r="A1" s="17" t="s">
        <v>1</v>
      </c>
      <c r="B1" t="s">
        <v>19</v>
      </c>
    </row>
    <row r="3" spans="1:5" x14ac:dyDescent="0.25">
      <c r="A3" s="18" t="s">
        <v>20</v>
      </c>
      <c r="B3" s="19" t="s">
        <v>23</v>
      </c>
      <c r="C3" s="19" t="s">
        <v>24</v>
      </c>
      <c r="D3" s="19" t="s">
        <v>25</v>
      </c>
      <c r="E3" s="19" t="s">
        <v>26</v>
      </c>
    </row>
    <row r="4" spans="1:5" x14ac:dyDescent="0.25">
      <c r="A4" s="19" t="s">
        <v>7</v>
      </c>
      <c r="B4" s="20">
        <v>80</v>
      </c>
      <c r="C4" s="20">
        <v>75</v>
      </c>
      <c r="D4" s="20">
        <v>85</v>
      </c>
      <c r="E4" s="20">
        <v>81</v>
      </c>
    </row>
    <row r="5" spans="1:5" x14ac:dyDescent="0.25">
      <c r="A5" s="19" t="s">
        <v>8</v>
      </c>
      <c r="B5" s="20">
        <v>90</v>
      </c>
      <c r="C5" s="20">
        <v>85</v>
      </c>
      <c r="D5" s="20">
        <v>88</v>
      </c>
      <c r="E5" s="20">
        <v>88</v>
      </c>
    </row>
    <row r="6" spans="1:5" x14ac:dyDescent="0.25">
      <c r="A6" s="19" t="s">
        <v>9</v>
      </c>
      <c r="B6" s="20">
        <v>60</v>
      </c>
      <c r="C6" s="20">
        <v>65</v>
      </c>
      <c r="D6" s="20">
        <v>70</v>
      </c>
      <c r="E6" s="20">
        <v>67</v>
      </c>
    </row>
    <row r="7" spans="1:5" x14ac:dyDescent="0.25">
      <c r="A7" s="19" t="s">
        <v>10</v>
      </c>
      <c r="B7" s="20">
        <v>75</v>
      </c>
      <c r="C7" s="20">
        <v>70</v>
      </c>
      <c r="D7" s="20">
        <v>60</v>
      </c>
      <c r="E7" s="20">
        <v>66</v>
      </c>
    </row>
    <row r="8" spans="1:5" x14ac:dyDescent="0.25">
      <c r="A8" s="19" t="s">
        <v>11</v>
      </c>
      <c r="B8" s="20">
        <v>85</v>
      </c>
      <c r="C8" s="20">
        <v>90</v>
      </c>
      <c r="D8" s="20">
        <v>95</v>
      </c>
      <c r="E8" s="20">
        <v>92</v>
      </c>
    </row>
    <row r="9" spans="1:5" x14ac:dyDescent="0.25">
      <c r="A9" s="19" t="s">
        <v>21</v>
      </c>
      <c r="B9" s="20"/>
      <c r="C9" s="20"/>
      <c r="D9" s="20"/>
      <c r="E9" s="20">
        <v>81.8</v>
      </c>
    </row>
    <row r="10" spans="1:5" x14ac:dyDescent="0.25">
      <c r="A10" s="19" t="s">
        <v>22</v>
      </c>
      <c r="B10" s="20">
        <v>390</v>
      </c>
      <c r="C10" s="20">
        <v>385</v>
      </c>
      <c r="D10" s="20">
        <v>398</v>
      </c>
      <c r="E10" s="20">
        <v>475.8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764C-0A1C-4A7D-BBF5-63A648A02954}">
  <dimension ref="A1:O8"/>
  <sheetViews>
    <sheetView tabSelected="1" workbookViewId="0">
      <selection activeCell="D14" sqref="D14"/>
    </sheetView>
  </sheetViews>
  <sheetFormatPr defaultRowHeight="15" x14ac:dyDescent="0.25"/>
  <cols>
    <col min="1" max="1" width="5.28515625" customWidth="1"/>
    <col min="2" max="2" width="13.28515625" customWidth="1"/>
    <col min="3" max="4" width="19.85546875" customWidth="1"/>
    <col min="5" max="7" width="13.28515625" customWidth="1"/>
    <col min="8" max="8" width="12.7109375" customWidth="1"/>
    <col min="9" max="9" width="10.85546875" customWidth="1"/>
    <col min="14" max="15" width="12.140625" customWidth="1"/>
  </cols>
  <sheetData>
    <row r="1" spans="1:15" ht="24.75" customHeight="1" x14ac:dyDescent="0.25">
      <c r="A1" s="6" t="s">
        <v>0</v>
      </c>
      <c r="B1" s="6" t="s">
        <v>1</v>
      </c>
      <c r="C1" s="10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15</v>
      </c>
      <c r="I1" s="7" t="s">
        <v>16</v>
      </c>
      <c r="M1" s="1"/>
      <c r="N1" s="2"/>
      <c r="O1" s="2"/>
    </row>
    <row r="2" spans="1:15" ht="24.75" customHeight="1" x14ac:dyDescent="0.25">
      <c r="A2" s="8">
        <v>1</v>
      </c>
      <c r="B2" s="8">
        <v>230101</v>
      </c>
      <c r="C2" s="11" t="s">
        <v>7</v>
      </c>
      <c r="D2" s="8" t="s">
        <v>12</v>
      </c>
      <c r="E2" s="8">
        <v>80</v>
      </c>
      <c r="F2" s="8">
        <v>75</v>
      </c>
      <c r="G2" s="8">
        <v>85</v>
      </c>
      <c r="H2" s="8">
        <f>ROUND((E2*20%)+(F2*30%)+(G2*50%), 0)</f>
        <v>81</v>
      </c>
      <c r="I2" s="9" t="str">
        <f>IF(H2&gt;75,"LULUS","REMEDIAL")</f>
        <v>LULUS</v>
      </c>
      <c r="M2" s="3"/>
      <c r="N2" s="4"/>
      <c r="O2" s="5"/>
    </row>
    <row r="3" spans="1:15" ht="24.75" customHeight="1" x14ac:dyDescent="0.25">
      <c r="A3" s="8">
        <v>2</v>
      </c>
      <c r="B3" s="8">
        <v>230201</v>
      </c>
      <c r="C3" s="11" t="s">
        <v>8</v>
      </c>
      <c r="D3" s="8" t="s">
        <v>13</v>
      </c>
      <c r="E3" s="8">
        <v>90</v>
      </c>
      <c r="F3" s="8">
        <v>85</v>
      </c>
      <c r="G3" s="8">
        <v>88</v>
      </c>
      <c r="H3" s="8">
        <f t="shared" ref="H3:H6" si="0">ROUND((E3*20%)+(F3*30%)+(G3*50%), 0)</f>
        <v>88</v>
      </c>
      <c r="I3" s="9" t="str">
        <f t="shared" ref="I3:I6" si="1">IF(H3&gt;75,"LULUS","REMEDIAL")</f>
        <v>LULUS</v>
      </c>
      <c r="M3" s="3"/>
      <c r="N3" s="4"/>
      <c r="O3" s="5"/>
    </row>
    <row r="4" spans="1:15" ht="24.75" customHeight="1" x14ac:dyDescent="0.25">
      <c r="A4" s="8">
        <v>3</v>
      </c>
      <c r="B4" s="8">
        <v>230102</v>
      </c>
      <c r="C4" s="11" t="s">
        <v>9</v>
      </c>
      <c r="D4" s="8" t="s">
        <v>12</v>
      </c>
      <c r="E4" s="8">
        <v>60</v>
      </c>
      <c r="F4" s="8">
        <v>65</v>
      </c>
      <c r="G4" s="8">
        <v>70</v>
      </c>
      <c r="H4" s="8">
        <f t="shared" si="0"/>
        <v>67</v>
      </c>
      <c r="I4" s="9" t="str">
        <f t="shared" si="1"/>
        <v>REMEDIAL</v>
      </c>
      <c r="M4" s="3"/>
      <c r="N4" s="4"/>
      <c r="O4" s="5"/>
    </row>
    <row r="5" spans="1:15" ht="24.75" customHeight="1" x14ac:dyDescent="0.25">
      <c r="A5" s="8">
        <v>4</v>
      </c>
      <c r="B5" s="8">
        <v>230301</v>
      </c>
      <c r="C5" s="11" t="s">
        <v>10</v>
      </c>
      <c r="D5" s="8" t="s">
        <v>14</v>
      </c>
      <c r="E5" s="8">
        <v>75</v>
      </c>
      <c r="F5" s="8">
        <v>70</v>
      </c>
      <c r="G5" s="8">
        <v>60</v>
      </c>
      <c r="H5" s="8">
        <f t="shared" si="0"/>
        <v>66</v>
      </c>
      <c r="I5" s="9" t="str">
        <f t="shared" si="1"/>
        <v>REMEDIAL</v>
      </c>
    </row>
    <row r="6" spans="1:15" ht="24.75" customHeight="1" x14ac:dyDescent="0.25">
      <c r="A6" s="8">
        <v>5</v>
      </c>
      <c r="B6" s="8">
        <v>230202</v>
      </c>
      <c r="C6" s="11" t="s">
        <v>11</v>
      </c>
      <c r="D6" s="8" t="s">
        <v>13</v>
      </c>
      <c r="E6" s="8">
        <v>85</v>
      </c>
      <c r="F6" s="8">
        <v>90</v>
      </c>
      <c r="G6" s="8">
        <v>95</v>
      </c>
      <c r="H6" s="8">
        <f t="shared" si="0"/>
        <v>92</v>
      </c>
      <c r="I6" s="9" t="str">
        <f t="shared" si="1"/>
        <v>LULUS</v>
      </c>
    </row>
    <row r="7" spans="1:15" x14ac:dyDescent="0.25">
      <c r="A7" s="13" t="s">
        <v>17</v>
      </c>
      <c r="B7" s="14"/>
      <c r="C7" s="14"/>
      <c r="D7" s="14"/>
      <c r="E7" s="14"/>
      <c r="F7" s="14"/>
      <c r="G7" s="15"/>
      <c r="H7" s="12">
        <f>AVERAGE(H2:H6)</f>
        <v>78.8</v>
      </c>
      <c r="I7" s="12"/>
    </row>
    <row r="8" spans="1:15" x14ac:dyDescent="0.25">
      <c r="A8" s="16" t="s">
        <v>18</v>
      </c>
      <c r="B8" s="16"/>
      <c r="C8" s="16"/>
      <c r="D8" s="16"/>
      <c r="E8" s="16"/>
      <c r="F8" s="16"/>
      <c r="G8" s="16"/>
      <c r="H8" s="12">
        <f>COUNTIF(I2:$I$6,"LULUS")</f>
        <v>3</v>
      </c>
      <c r="I8" s="12"/>
    </row>
  </sheetData>
  <mergeCells count="4">
    <mergeCell ref="H7:I7"/>
    <mergeCell ref="H8:I8"/>
    <mergeCell ref="A7:G7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 Tabel</vt:lpstr>
      <vt:lpstr>Data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pemrograman</dc:creator>
  <cp:lastModifiedBy>pemrograman</cp:lastModifiedBy>
  <dcterms:created xsi:type="dcterms:W3CDTF">2026-07-31T01:16:18Z</dcterms:created>
  <dcterms:modified xsi:type="dcterms:W3CDTF">2026-07-31T02:43:57Z</dcterms:modified>
</cp:coreProperties>
</file>