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25_ZUMROTUZZAKIYAH\"/>
    </mc:Choice>
  </mc:AlternateContent>
  <xr:revisionPtr revIDLastSave="0" documentId="13_ncr:1_{08C4ED32-671C-4A56-ADAD-5B23F6263968}" xr6:coauthVersionLast="47" xr6:coauthVersionMax="47" xr10:uidLastSave="{00000000-0000-0000-0000-000000000000}"/>
  <bookViews>
    <workbookView xWindow="10155" yWindow="0" windowWidth="13950" windowHeight="12885" xr2:uid="{21109B35-475B-4E40-A066-C78C175297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7" i="1"/>
  <c r="H3" i="1"/>
  <c r="I3" i="1" s="1"/>
  <c r="H4" i="1"/>
  <c r="I4" i="1" s="1"/>
  <c r="H5" i="1"/>
  <c r="I5" i="1" s="1"/>
  <c r="H6" i="1"/>
  <c r="I6" i="1" s="1"/>
  <c r="H2" i="1"/>
  <c r="I2" i="1" s="1"/>
</calcChain>
</file>

<file path=xl/sharedStrings.xml><?xml version="1.0" encoding="utf-8"?>
<sst xmlns="http://schemas.openxmlformats.org/spreadsheetml/2006/main" count="24" uniqueCount="19">
  <si>
    <t>No</t>
  </si>
  <si>
    <t>NIM</t>
  </si>
  <si>
    <t>Nama Mahasiswa</t>
  </si>
  <si>
    <t>Program Studi</t>
  </si>
  <si>
    <t>Nilai Tugas</t>
  </si>
  <si>
    <t>Nilai UTS</t>
  </si>
  <si>
    <t>Nilai UAS</t>
  </si>
  <si>
    <t>Andi Pratama</t>
  </si>
  <si>
    <t>Budi Santoso</t>
  </si>
  <si>
    <t>Citra Lestari</t>
  </si>
  <si>
    <t>Dewi Rahma</t>
  </si>
  <si>
    <t>Eko Prasetyo</t>
  </si>
  <si>
    <t>Informatika</t>
  </si>
  <si>
    <t>Sistem Informasi</t>
  </si>
  <si>
    <t>Manajemen</t>
  </si>
  <si>
    <t xml:space="preserve">Nilai Akhir </t>
  </si>
  <si>
    <t>Status</t>
  </si>
  <si>
    <t>JUMLAH MAHASISWA</t>
  </si>
  <si>
    <t>RATA RATA NILAI AKHIR 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</si>
</sst>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theme="1"/>
      <name val="Arial Unicode MS"/>
    </font>
    <font>
      <b/>
      <sz val="12"/>
      <color theme="1"/>
      <name val="Arial Unicode MS"/>
    </font>
    <font>
      <sz val="10"/>
      <color theme="1"/>
      <name val="Arial Unicode MS"/>
    </font>
    <font>
      <sz val="12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8" xfId="0" applyBorder="1"/>
    <xf numFmtId="2" fontId="0" fillId="0" borderId="8" xfId="0" applyNumberFormat="1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2" fontId="0" fillId="0" borderId="0" xfId="0" applyNumberFormat="1" applyBorder="1"/>
  </cellXfs>
  <cellStyles count="1">
    <cellStyle name="Normal" xfId="0" builtinId="0"/>
  </cellStyles>
  <dxfs count="13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D87FB4-2358-4083-A830-DE663EF02DE8}" name="Table1" displayName="Table1" ref="A1:I8" totalsRowShown="0" headerRowDxfId="3" headerRowBorderDxfId="11" tableBorderDxfId="12" totalsRowBorderDxfId="10">
  <autoFilter ref="A1:I8" xr:uid="{50D87FB4-2358-4083-A830-DE663EF02DE8}"/>
  <tableColumns count="9">
    <tableColumn id="1" xr3:uid="{FCE53E77-711C-4998-A37B-8CB5439A3B98}" name="No" dataDxfId="2"/>
    <tableColumn id="2" xr3:uid="{AC069093-2514-4DDF-A52F-CB0FC5229E30}" name="NIM" dataDxfId="0"/>
    <tableColumn id="3" xr3:uid="{79E28C4D-6E22-4127-AD77-8DE8D05FC6AC}" name="Nama Mahasiswa" dataDxfId="1"/>
    <tableColumn id="4" xr3:uid="{66403EA1-5DF2-4C04-8203-35F535D58990}" name="Program Studi" dataDxfId="9"/>
    <tableColumn id="5" xr3:uid="{3068A47A-308F-4511-BBE8-780653A6395E}" name="Nilai Tugas" dataDxfId="8"/>
    <tableColumn id="6" xr3:uid="{B41710BA-4048-4324-8CA1-5EF605C60DC5}" name="Nilai UTS" dataDxfId="7"/>
    <tableColumn id="7" xr3:uid="{4684A09A-8031-462C-999F-A58C1D855170}" name="Nilai UAS" dataDxfId="6"/>
    <tableColumn id="8" xr3:uid="{77A39415-0E4A-497F-8711-8DA7BD28876C}" name="Nilai Akhir " dataDxfId="5">
      <calculatedColumnFormula>SUM(E2*20%)+(F2*30%)+(G2*50%)</calculatedColumnFormula>
    </tableColumn>
    <tableColumn id="9" xr3:uid="{2E2FF371-739C-4320-B54C-DEE0571868FF}" name="Status" dataDxfId="4">
      <calculatedColumnFormula>IF(H2&gt;=75,"LULUS","REMEDIAL")</calculatedColumn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5967-6EBD-4471-A4E6-EA320185FD2A}">
  <dimension ref="A1:I17"/>
  <sheetViews>
    <sheetView tabSelected="1" workbookViewId="0">
      <selection activeCell="C18" sqref="C18"/>
    </sheetView>
  </sheetViews>
  <sheetFormatPr defaultRowHeight="15"/>
  <cols>
    <col min="1" max="1" width="6.42578125" customWidth="1"/>
    <col min="2" max="2" width="12.28515625" customWidth="1"/>
    <col min="3" max="3" width="18.42578125" customWidth="1"/>
    <col min="4" max="4" width="19" customWidth="1"/>
    <col min="5" max="5" width="12.7109375" customWidth="1"/>
    <col min="6" max="6" width="11" customWidth="1"/>
    <col min="7" max="7" width="11.28515625" customWidth="1"/>
    <col min="8" max="8" width="12.85546875" customWidth="1"/>
    <col min="9" max="9" width="15" customWidth="1"/>
  </cols>
  <sheetData>
    <row r="1" spans="1:9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15</v>
      </c>
      <c r="I1" s="11" t="s">
        <v>16</v>
      </c>
    </row>
    <row r="2" spans="1:9">
      <c r="A2" s="15">
        <v>1</v>
      </c>
      <c r="B2" s="7">
        <v>230101</v>
      </c>
      <c r="C2" s="5" t="s">
        <v>7</v>
      </c>
      <c r="D2" s="5" t="s">
        <v>12</v>
      </c>
      <c r="E2" s="5">
        <v>80</v>
      </c>
      <c r="F2" s="5">
        <v>75</v>
      </c>
      <c r="G2" s="5">
        <v>85</v>
      </c>
      <c r="H2" s="6">
        <f>SUM(E2*20%)+(F2*30%)+(G2*50%)</f>
        <v>81</v>
      </c>
      <c r="I2" s="8" t="str">
        <f>IF(H2&gt;=75,"LULUS","REMEDIAL")</f>
        <v>LULUS</v>
      </c>
    </row>
    <row r="3" spans="1:9">
      <c r="A3" s="15">
        <v>2</v>
      </c>
      <c r="B3" s="7">
        <v>230201</v>
      </c>
      <c r="C3" s="5" t="s">
        <v>8</v>
      </c>
      <c r="D3" s="5" t="s">
        <v>13</v>
      </c>
      <c r="E3" s="5">
        <v>90</v>
      </c>
      <c r="F3" s="5">
        <v>85</v>
      </c>
      <c r="G3" s="5">
        <v>88</v>
      </c>
      <c r="H3" s="6">
        <f t="shared" ref="H3:H6" si="0">SUM(E3*20%)+(F3*30%)+(G3*50%)</f>
        <v>87.5</v>
      </c>
      <c r="I3" s="8" t="str">
        <f t="shared" ref="I3:I6" si="1">IF(H3&gt;=75,"LULUS","REMEDIAL")</f>
        <v>LULUS</v>
      </c>
    </row>
    <row r="4" spans="1:9">
      <c r="A4" s="15">
        <v>3</v>
      </c>
      <c r="B4" s="7">
        <v>230102</v>
      </c>
      <c r="C4" s="5" t="s">
        <v>9</v>
      </c>
      <c r="D4" s="5" t="s">
        <v>12</v>
      </c>
      <c r="E4" s="5">
        <v>60</v>
      </c>
      <c r="F4" s="5">
        <v>65</v>
      </c>
      <c r="G4" s="5">
        <v>70</v>
      </c>
      <c r="H4" s="6">
        <f t="shared" si="0"/>
        <v>66.5</v>
      </c>
      <c r="I4" s="8" t="str">
        <f t="shared" si="1"/>
        <v>REMEDIAL</v>
      </c>
    </row>
    <row r="5" spans="1:9">
      <c r="A5" s="15">
        <v>4</v>
      </c>
      <c r="B5" s="7">
        <v>230301</v>
      </c>
      <c r="C5" s="5" t="s">
        <v>10</v>
      </c>
      <c r="D5" s="5" t="s">
        <v>14</v>
      </c>
      <c r="E5" s="5">
        <v>75</v>
      </c>
      <c r="F5" s="5">
        <v>70</v>
      </c>
      <c r="G5" s="5">
        <v>60</v>
      </c>
      <c r="H5" s="6">
        <f t="shared" si="0"/>
        <v>66</v>
      </c>
      <c r="I5" s="8" t="str">
        <f t="shared" si="1"/>
        <v>REMEDIAL</v>
      </c>
    </row>
    <row r="6" spans="1:9">
      <c r="A6" s="16">
        <v>5</v>
      </c>
      <c r="B6" s="17">
        <v>230202</v>
      </c>
      <c r="C6" s="12" t="s">
        <v>11</v>
      </c>
      <c r="D6" s="12" t="s">
        <v>13</v>
      </c>
      <c r="E6" s="12">
        <v>85</v>
      </c>
      <c r="F6" s="12">
        <v>90</v>
      </c>
      <c r="G6" s="12">
        <v>95</v>
      </c>
      <c r="H6" s="13">
        <f t="shared" si="0"/>
        <v>91.5</v>
      </c>
      <c r="I6" s="14" t="str">
        <f t="shared" si="1"/>
        <v>LULUS</v>
      </c>
    </row>
    <row r="7" spans="1:9">
      <c r="A7" s="18" t="s">
        <v>18</v>
      </c>
      <c r="B7" s="18"/>
      <c r="C7" s="19"/>
      <c r="D7" s="19"/>
      <c r="E7" s="19"/>
      <c r="F7" s="19"/>
      <c r="G7" s="19"/>
      <c r="H7" s="20"/>
      <c r="I7" s="20">
        <f>AVERAGE(H2:H6)</f>
        <v>78.5</v>
      </c>
    </row>
    <row r="8" spans="1:9">
      <c r="A8" s="18" t="s">
        <v>17</v>
      </c>
      <c r="B8" s="18"/>
      <c r="C8" s="19"/>
      <c r="D8" s="19"/>
      <c r="E8" s="19"/>
      <c r="F8" s="19"/>
      <c r="G8" s="19"/>
      <c r="H8" s="20"/>
      <c r="I8" s="19">
        <f>COUNTIF(I2:I6,"LULUS")</f>
        <v>3</v>
      </c>
    </row>
    <row r="13" spans="1:9">
      <c r="B13" t="s">
        <v>1</v>
      </c>
      <c r="C13" t="s">
        <v>2</v>
      </c>
      <c r="D13" t="s">
        <v>16</v>
      </c>
    </row>
    <row r="14" spans="1:9" ht="15.75">
      <c r="B14" s="1"/>
    </row>
    <row r="15" spans="1:9">
      <c r="B15" s="2"/>
    </row>
    <row r="16" spans="1:9">
      <c r="B16" s="3"/>
    </row>
    <row r="17" spans="2:2" ht="15.75">
      <c r="B17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2026-07-31T01:04:41Z</dcterms:created>
  <dcterms:modified xsi:type="dcterms:W3CDTF">2026-07-31T02:44:42Z</dcterms:modified>
</cp:coreProperties>
</file>