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22_FemiliaAidaMaulani\"/>
    </mc:Choice>
  </mc:AlternateContent>
  <xr:revisionPtr revIDLastSave="0" documentId="8_{B4086D8A-88A4-4897-AD44-BC33AE61C2BB}" xr6:coauthVersionLast="47" xr6:coauthVersionMax="47" xr10:uidLastSave="{00000000-0000-0000-0000-000000000000}"/>
  <bookViews>
    <workbookView xWindow="-120" yWindow="-120" windowWidth="24240" windowHeight="13020" xr2:uid="{39E29853-16EB-43A4-84C0-B0CE8FD2C8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3" i="1"/>
  <c r="L3" i="1"/>
  <c r="K4" i="1"/>
  <c r="K5" i="1"/>
  <c r="K6" i="1"/>
  <c r="K7" i="1"/>
  <c r="J4" i="1"/>
  <c r="J5" i="1"/>
  <c r="J6" i="1"/>
  <c r="L6" i="1" s="1"/>
  <c r="J7" i="1"/>
  <c r="L7" i="1" s="1"/>
  <c r="I4" i="1"/>
  <c r="L4" i="1" s="1"/>
  <c r="I5" i="1"/>
  <c r="L5" i="1" s="1"/>
  <c r="I6" i="1"/>
  <c r="I7" i="1"/>
  <c r="K3" i="1"/>
  <c r="J3" i="1"/>
  <c r="I3" i="1"/>
  <c r="C12" i="1"/>
  <c r="C13" i="1"/>
  <c r="C14" i="1"/>
  <c r="C15" i="1"/>
  <c r="C11" i="1"/>
</calcChain>
</file>

<file path=xl/sharedStrings.xml><?xml version="1.0" encoding="utf-8"?>
<sst xmlns="http://schemas.openxmlformats.org/spreadsheetml/2006/main" count="24" uniqueCount="21">
  <si>
    <t>No</t>
  </si>
  <si>
    <t>NIM</t>
  </si>
  <si>
    <t>Nama Mahasiswa</t>
  </si>
  <si>
    <t>Nilai UAS</t>
  </si>
  <si>
    <t>Nilai UTS</t>
  </si>
  <si>
    <t>Nilai Tugas</t>
  </si>
  <si>
    <t>Andi Pratama</t>
  </si>
  <si>
    <t>Budi Santoso</t>
  </si>
  <si>
    <t>Citra Lestari</t>
  </si>
  <si>
    <t>Dewi Rahma</t>
  </si>
  <si>
    <t>Eko Prasetyo</t>
  </si>
  <si>
    <t>Sistem Informasi</t>
  </si>
  <si>
    <t>Manajemen</t>
  </si>
  <si>
    <t>Informatika</t>
  </si>
  <si>
    <t>Program Studi</t>
  </si>
  <si>
    <t>Nilai Akhir</t>
  </si>
  <si>
    <t>Status</t>
  </si>
  <si>
    <t>Nama Mahasiswa &amp; Program Studi</t>
  </si>
  <si>
    <t>Nilai Tugas (20%)</t>
  </si>
  <si>
    <t>Nilai UTS (30%)</t>
  </si>
  <si>
    <t>Nilai UAS (50%)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</si>
</sst>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852FE-6C3E-480C-8D71-53272424FDDD}">
  <dimension ref="B2:M15"/>
  <sheetViews>
    <sheetView tabSelected="1" workbookViewId="0">
      <selection activeCell="N12" sqref="N12"/>
    </sheetView>
  </sheetViews>
  <sheetFormatPr defaultRowHeight="15" x14ac:dyDescent="0.25"/>
  <cols>
    <col min="2" max="2" width="12.42578125" customWidth="1"/>
    <col min="3" max="3" width="31.28515625" customWidth="1"/>
    <col min="4" max="4" width="18.85546875" customWidth="1"/>
    <col min="5" max="5" width="16" customWidth="1"/>
    <col min="6" max="6" width="10.5703125" bestFit="1" customWidth="1"/>
    <col min="9" max="9" width="16.140625" bestFit="1" customWidth="1"/>
    <col min="10" max="10" width="14.5703125" bestFit="1" customWidth="1"/>
    <col min="11" max="11" width="14.85546875" bestFit="1" customWidth="1"/>
    <col min="12" max="12" width="11.140625" customWidth="1"/>
    <col min="13" max="13" width="12.140625" customWidth="1"/>
  </cols>
  <sheetData>
    <row r="2" spans="2:13" ht="31.5" customHeight="1" x14ac:dyDescent="0.25">
      <c r="B2" s="2" t="s">
        <v>0</v>
      </c>
      <c r="C2" s="2" t="s">
        <v>1</v>
      </c>
      <c r="D2" s="2" t="s">
        <v>2</v>
      </c>
      <c r="E2" s="2" t="s">
        <v>14</v>
      </c>
      <c r="F2" s="2" t="s">
        <v>5</v>
      </c>
      <c r="G2" s="2" t="s">
        <v>4</v>
      </c>
      <c r="H2" s="2" t="s">
        <v>3</v>
      </c>
      <c r="I2" s="2" t="s">
        <v>18</v>
      </c>
      <c r="J2" s="2" t="s">
        <v>19</v>
      </c>
      <c r="K2" s="2" t="s">
        <v>20</v>
      </c>
      <c r="L2" s="2" t="s">
        <v>15</v>
      </c>
      <c r="M2" s="2" t="s">
        <v>16</v>
      </c>
    </row>
    <row r="3" spans="2:13" x14ac:dyDescent="0.25">
      <c r="B3" s="3">
        <v>1</v>
      </c>
      <c r="C3" s="3">
        <v>230101</v>
      </c>
      <c r="D3" s="3" t="s">
        <v>6</v>
      </c>
      <c r="E3" s="3" t="s">
        <v>13</v>
      </c>
      <c r="F3" s="3">
        <v>80</v>
      </c>
      <c r="G3" s="3">
        <v>75</v>
      </c>
      <c r="H3" s="3">
        <v>85</v>
      </c>
      <c r="I3" s="3">
        <f>F3*20%</f>
        <v>16</v>
      </c>
      <c r="J3" s="3">
        <f>G3*30%</f>
        <v>22.5</v>
      </c>
      <c r="K3" s="3">
        <f>H3*50%</f>
        <v>42.5</v>
      </c>
      <c r="L3" s="4">
        <f>SUM(I3:K3)</f>
        <v>81</v>
      </c>
      <c r="M3" s="3" t="str">
        <f>IF(L3&gt;=75,"LULUS","REMEDIAL")</f>
        <v>LULUS</v>
      </c>
    </row>
    <row r="4" spans="2:13" x14ac:dyDescent="0.25">
      <c r="B4" s="3">
        <v>2</v>
      </c>
      <c r="C4" s="3">
        <v>230201</v>
      </c>
      <c r="D4" s="3" t="s">
        <v>7</v>
      </c>
      <c r="E4" s="3" t="s">
        <v>11</v>
      </c>
      <c r="F4" s="3">
        <v>90</v>
      </c>
      <c r="G4" s="3">
        <v>85</v>
      </c>
      <c r="H4" s="3">
        <v>88</v>
      </c>
      <c r="I4" s="3">
        <f t="shared" ref="I4:I7" si="0">F4*20%</f>
        <v>18</v>
      </c>
      <c r="J4" s="3">
        <f t="shared" ref="J4:J7" si="1">G4*30%</f>
        <v>25.5</v>
      </c>
      <c r="K4" s="3">
        <f t="shared" ref="K4:K7" si="2">H4*50%</f>
        <v>44</v>
      </c>
      <c r="L4" s="4">
        <f t="shared" ref="L4:L7" si="3">SUM(I4:K4)</f>
        <v>87.5</v>
      </c>
      <c r="M4" s="3" t="str">
        <f t="shared" ref="M4:M7" si="4">IF(L4&gt;=75,"LULUS","REMEDIAL")</f>
        <v>LULUS</v>
      </c>
    </row>
    <row r="5" spans="2:13" x14ac:dyDescent="0.25">
      <c r="B5" s="3">
        <v>3</v>
      </c>
      <c r="C5" s="3">
        <v>230102</v>
      </c>
      <c r="D5" s="3" t="s">
        <v>8</v>
      </c>
      <c r="E5" s="3" t="s">
        <v>13</v>
      </c>
      <c r="F5" s="3">
        <v>60</v>
      </c>
      <c r="G5" s="3">
        <v>65</v>
      </c>
      <c r="H5" s="3">
        <v>70</v>
      </c>
      <c r="I5" s="3">
        <f t="shared" si="0"/>
        <v>12</v>
      </c>
      <c r="J5" s="3">
        <f t="shared" si="1"/>
        <v>19.5</v>
      </c>
      <c r="K5" s="3">
        <f t="shared" si="2"/>
        <v>35</v>
      </c>
      <c r="L5" s="4">
        <f t="shared" si="3"/>
        <v>66.5</v>
      </c>
      <c r="M5" s="3" t="str">
        <f t="shared" si="4"/>
        <v>REMEDIAL</v>
      </c>
    </row>
    <row r="6" spans="2:13" x14ac:dyDescent="0.25">
      <c r="B6" s="3">
        <v>4</v>
      </c>
      <c r="C6" s="3">
        <v>230301</v>
      </c>
      <c r="D6" s="3" t="s">
        <v>9</v>
      </c>
      <c r="E6" s="3" t="s">
        <v>12</v>
      </c>
      <c r="F6" s="3">
        <v>75</v>
      </c>
      <c r="G6" s="3">
        <v>70</v>
      </c>
      <c r="H6" s="3">
        <v>60</v>
      </c>
      <c r="I6" s="3">
        <f t="shared" si="0"/>
        <v>15</v>
      </c>
      <c r="J6" s="3">
        <f t="shared" si="1"/>
        <v>21</v>
      </c>
      <c r="K6" s="3">
        <f t="shared" si="2"/>
        <v>30</v>
      </c>
      <c r="L6" s="4">
        <f t="shared" si="3"/>
        <v>66</v>
      </c>
      <c r="M6" s="3" t="str">
        <f t="shared" si="4"/>
        <v>REMEDIAL</v>
      </c>
    </row>
    <row r="7" spans="2:13" x14ac:dyDescent="0.25">
      <c r="B7" s="3">
        <v>5</v>
      </c>
      <c r="C7" s="3">
        <v>230202</v>
      </c>
      <c r="D7" s="3" t="s">
        <v>10</v>
      </c>
      <c r="E7" s="3" t="s">
        <v>11</v>
      </c>
      <c r="F7" s="3">
        <v>85</v>
      </c>
      <c r="G7" s="3">
        <v>90</v>
      </c>
      <c r="H7" s="3">
        <v>95</v>
      </c>
      <c r="I7" s="3">
        <f t="shared" si="0"/>
        <v>17</v>
      </c>
      <c r="J7" s="3">
        <f t="shared" si="1"/>
        <v>27</v>
      </c>
      <c r="K7" s="3">
        <f t="shared" si="2"/>
        <v>47.5</v>
      </c>
      <c r="L7" s="4">
        <f t="shared" si="3"/>
        <v>91.5</v>
      </c>
      <c r="M7" s="3" t="str">
        <f t="shared" si="4"/>
        <v>LULUS</v>
      </c>
    </row>
    <row r="10" spans="2:13" ht="30" customHeight="1" x14ac:dyDescent="0.25">
      <c r="B10" s="2" t="s">
        <v>1</v>
      </c>
      <c r="C10" s="2" t="s">
        <v>17</v>
      </c>
    </row>
    <row r="11" spans="2:13" x14ac:dyDescent="0.25">
      <c r="B11" s="3">
        <v>230101</v>
      </c>
      <c r="C11" s="1" t="str">
        <f>CONCATENATE(D3,","," ",E3)</f>
        <v>Andi Pratama, Informatika</v>
      </c>
    </row>
    <row r="12" spans="2:13" x14ac:dyDescent="0.25">
      <c r="B12" s="3">
        <v>230201</v>
      </c>
      <c r="C12" s="1" t="str">
        <f>CONCATENATE(D4,","," ",E4)</f>
        <v>Budi Santoso, Sistem Informasi</v>
      </c>
    </row>
    <row r="13" spans="2:13" x14ac:dyDescent="0.25">
      <c r="B13" s="3">
        <v>230102</v>
      </c>
      <c r="C13" s="1" t="str">
        <f>CONCATENATE(D5,","," ",E5)</f>
        <v>Citra Lestari, Informatika</v>
      </c>
    </row>
    <row r="14" spans="2:13" x14ac:dyDescent="0.25">
      <c r="B14" s="3">
        <v>230301</v>
      </c>
      <c r="C14" s="1" t="str">
        <f>CONCATENATE(D6,","," ",E6)</f>
        <v>Dewi Rahma, Manajemen</v>
      </c>
    </row>
    <row r="15" spans="2:13" x14ac:dyDescent="0.25">
      <c r="B15" s="3">
        <v>230202</v>
      </c>
      <c r="C15" s="1" t="str">
        <f>CONCATENATE(D7,","," ",E7)</f>
        <v>Eko Prasetyo, Sistem Informasi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2026-07-31T01:16:23Z</dcterms:created>
  <dcterms:modified xsi:type="dcterms:W3CDTF">2026-07-31T02:11:14Z</dcterms:modified>
</cp:coreProperties>
</file>