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18_NellaAwalia\"/>
    </mc:Choice>
  </mc:AlternateContent>
  <xr:revisionPtr revIDLastSave="0" documentId="13_ncr:1_{380FA0B4-439E-4413-B5A3-DD7DAEACD6CC}" xr6:coauthVersionLast="47" xr6:coauthVersionMax="47" xr10:uidLastSave="{00000000-0000-0000-0000-000000000000}"/>
  <bookViews>
    <workbookView xWindow="-120" yWindow="-120" windowWidth="24240" windowHeight="13020" xr2:uid="{F05418E7-E2B0-4DB1-A62D-F260957D642C}"/>
  </bookViews>
  <sheets>
    <sheet name="Sheet1" sheetId="1" r:id="rId1"/>
  </sheets>
  <calcPr calcId="191029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I6" i="1" s="1"/>
  <c r="H5" i="1"/>
  <c r="I5" i="1" s="1"/>
  <c r="H4" i="1"/>
  <c r="I4" i="1" s="1"/>
  <c r="H3" i="1"/>
  <c r="I3" i="1" s="1"/>
  <c r="H2" i="1"/>
  <c r="H7" i="1" s="1"/>
  <c r="H8" i="1" l="1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siumk</author>
  </authors>
  <commentList>
    <comment ref="C13" authorId="0" shapeId="0" xr:uid="{03E88194-8CC5-492F-BDBA-7B26A8A9C282}">
      <text>
        <r>
          <rPr>
            <b/>
            <sz val="9"/>
            <color indexed="81"/>
            <rFont val="Tahoma"/>
            <charset val="1"/>
          </rPr>
          <t>siumk:</t>
        </r>
        <r>
          <rPr>
            <sz val="9"/>
            <color indexed="81"/>
            <rFont val="Tahoma"/>
            <charset val="1"/>
          </rPr>
          <t xml:space="preserve">
Untuk mencari Nama dan Status Lulus silahkan pilih NIM yang akan dicari disini</t>
        </r>
      </text>
    </comment>
  </commentList>
</comments>
</file>

<file path=xl/sharedStrings.xml><?xml version="1.0" encoding="utf-8"?>
<sst xmlns="http://schemas.openxmlformats.org/spreadsheetml/2006/main" count="42" uniqueCount="29">
  <si>
    <t>No</t>
  </si>
  <si>
    <t>NIM</t>
  </si>
  <si>
    <t>Nama Mahasiswa</t>
  </si>
  <si>
    <t>Program Studi</t>
  </si>
  <si>
    <t>Niai Tugas</t>
  </si>
  <si>
    <t xml:space="preserve">Nilai UTS </t>
  </si>
  <si>
    <t>Nilai UAS</t>
  </si>
  <si>
    <t>Andi 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</si>
  <si>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</si>
  <si>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</si>
  <si>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</si>
  <si>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</si>
  <si>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</si>
  <si>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</si>
  <si>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</si>
  <si>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>Nilai Akhir</t>
  </si>
  <si>
    <t>Status Lulus</t>
  </si>
  <si>
    <t>RATA-RATA NILAI AKHIR</t>
  </si>
  <si>
    <t>JUMLAH MAHASISWA LULUS</t>
  </si>
  <si>
    <t>Grand Total</t>
  </si>
  <si>
    <t>LULUS</t>
  </si>
  <si>
    <t>REMEDIAL</t>
  </si>
  <si>
    <t>Sum of Nilai Akhir</t>
  </si>
  <si>
    <t>Total</t>
  </si>
  <si>
    <t>(Multiple Items)</t>
  </si>
  <si>
    <t>NAMA</t>
  </si>
  <si>
    <t>NO TES</t>
  </si>
  <si>
    <t>NELLA AWALIA</t>
  </si>
  <si>
    <t>BAAK-018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</si>
</sst>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NumberFormat="1"/>
    <xf numFmtId="0" fontId="0" fillId="0" borderId="0" xfId="0" pivotButton="1"/>
    <xf numFmtId="0" fontId="0" fillId="3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umk" refreshedDate="46234.358101851853" createdVersion="8" refreshedVersion="8" minRefreshableVersion="3" recordCount="7" xr:uid="{8EDC564B-FD6D-421A-B1DB-971C6635624E}">
  <cacheSource type="worksheet">
    <worksheetSource ref="A1:I8" sheet="Sheet1"/>
  </cacheSource>
  <cacheFields count="9">
    <cacheField name="No" numFmtId="0">
      <sharedItems containsMixedTypes="1" containsNumber="1" containsInteger="1" minValue="1" maxValue="5"/>
    </cacheField>
    <cacheField name="NIM" numFmtId="0">
      <sharedItems containsString="0" containsBlank="1" containsNumber="1" containsInteger="1" minValue="230101" maxValue="230301" count="6">
        <n v="230101"/>
        <n v="230201"/>
        <n v="230102"/>
        <n v="230301"/>
        <n v="230202"/>
        <m/>
      </sharedItems>
    </cacheField>
    <cacheField name="Nama Mahasiswa" numFmtId="0">
      <sharedItems containsBlank="1" count="6">
        <s v="Andi Pratama"/>
        <s v="Budi Santoso"/>
        <s v="Citra Lestari"/>
        <s v="Dewi Rahma"/>
        <s v="Eko Prasetyo"/>
        <m/>
      </sharedItems>
    </cacheField>
    <cacheField name="Program Studi" numFmtId="0">
      <sharedItems containsBlank="1"/>
    </cacheField>
    <cacheField name="Niai Tugas" numFmtId="0">
      <sharedItems containsString="0" containsBlank="1" containsNumber="1" containsInteger="1" minValue="60" maxValue="90"/>
    </cacheField>
    <cacheField name="Nilai UTS " numFmtId="0">
      <sharedItems containsString="0" containsBlank="1" containsNumber="1" containsInteger="1" minValue="65" maxValue="90"/>
    </cacheField>
    <cacheField name="Nilai UAS" numFmtId="0">
      <sharedItems containsString="0" containsBlank="1" containsNumber="1" containsInteger="1" minValue="60" maxValue="95"/>
    </cacheField>
    <cacheField name="Nilai Akhir" numFmtId="0">
      <sharedItems containsSemiMixedTypes="0" containsString="0" containsNumber="1" minValue="3" maxValue="91.5"/>
    </cacheField>
    <cacheField name="Status Lulus" numFmtId="0">
      <sharedItems containsBlank="1" count="3">
        <s v="LULUS"/>
        <s v="REMEDIAL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n v="1"/>
    <x v="0"/>
    <x v="0"/>
    <s v="Informatika"/>
    <n v="80"/>
    <n v="75"/>
    <n v="85"/>
    <n v="81"/>
    <x v="0"/>
  </r>
  <r>
    <n v="2"/>
    <x v="1"/>
    <x v="1"/>
    <s v="Sistem Informasi"/>
    <n v="90"/>
    <n v="85"/>
    <n v="88"/>
    <n v="87.5"/>
    <x v="0"/>
  </r>
  <r>
    <n v="3"/>
    <x v="2"/>
    <x v="2"/>
    <s v="Informatika"/>
    <n v="60"/>
    <n v="65"/>
    <n v="70"/>
    <n v="66.5"/>
    <x v="1"/>
  </r>
  <r>
    <n v="4"/>
    <x v="3"/>
    <x v="3"/>
    <s v="Manajemen"/>
    <n v="75"/>
    <n v="70"/>
    <n v="60"/>
    <n v="66"/>
    <x v="1"/>
  </r>
  <r>
    <n v="5"/>
    <x v="4"/>
    <x v="4"/>
    <s v="Sistem Informasi"/>
    <n v="85"/>
    <n v="90"/>
    <n v="95"/>
    <n v="91.5"/>
    <x v="0"/>
  </r>
  <r>
    <s v="RATA-RATA NILAI AKHIR"/>
    <x v="5"/>
    <x v="5"/>
    <m/>
    <m/>
    <m/>
    <m/>
    <n v="78.5"/>
    <x v="2"/>
  </r>
  <r>
    <s v="JUMLAH MAHASISWA LULUS"/>
    <x v="5"/>
    <x v="5"/>
    <m/>
    <m/>
    <m/>
    <m/>
    <n v="3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5C03B1-5F73-4B31-A210-5B0C5C074ADD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B14:D21" firstHeaderRow="2" firstDataRow="2" firstDataCol="2" rowPageCount="1" colPageCount="1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6">
        <item x="0"/>
        <item x="2"/>
        <item x="1"/>
        <item x="4"/>
        <item x="3"/>
        <item h="1"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2"/>
    <field x="8"/>
  </rowFields>
  <rowItems count="6">
    <i>
      <x/>
      <x/>
    </i>
    <i>
      <x v="1"/>
      <x/>
    </i>
    <i>
      <x v="2"/>
      <x v="1"/>
    </i>
    <i>
      <x v="3"/>
      <x v="1"/>
    </i>
    <i>
      <x v="4"/>
      <x/>
    </i>
    <i t="grand">
      <x/>
    </i>
  </rowItems>
  <colItems count="1">
    <i/>
  </colItems>
  <pageFields count="1">
    <pageField fld="1" hier="-1"/>
  </pageFields>
  <dataFields count="1">
    <dataField name="Sum of Nilai Akhir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627E-EB7D-4275-BE1A-BED2FE572D36}">
  <dimension ref="A1:S21"/>
  <sheetViews>
    <sheetView tabSelected="1" workbookViewId="0">
      <selection activeCell="G15" sqref="G15"/>
    </sheetView>
  </sheetViews>
  <sheetFormatPr defaultRowHeight="15" x14ac:dyDescent="0.25"/>
  <cols>
    <col min="1" max="1" width="3.5703125" bestFit="1" customWidth="1"/>
    <col min="2" max="2" width="7" bestFit="1" customWidth="1"/>
    <col min="3" max="3" width="16.42578125" bestFit="1" customWidth="1"/>
    <col min="4" max="4" width="16" bestFit="1" customWidth="1"/>
    <col min="5" max="5" width="10" bestFit="1" customWidth="1"/>
    <col min="6" max="6" width="9.28515625" bestFit="1" customWidth="1"/>
    <col min="8" max="8" width="10.28515625" bestFit="1" customWidth="1"/>
    <col min="9" max="9" width="11.42578125" bestFit="1" customWidth="1"/>
    <col min="19" max="19" width="14.7109375" customWidth="1"/>
  </cols>
  <sheetData>
    <row r="1" spans="1:19" ht="27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15</v>
      </c>
      <c r="I1" s="6" t="s">
        <v>16</v>
      </c>
      <c r="R1" s="9" t="s">
        <v>25</v>
      </c>
      <c r="S1" s="9" t="s">
        <v>27</v>
      </c>
    </row>
    <row r="2" spans="1:19" ht="19.5" customHeight="1" x14ac:dyDescent="0.25">
      <c r="A2" s="1">
        <v>1</v>
      </c>
      <c r="B2" s="1">
        <v>230101</v>
      </c>
      <c r="C2" s="1" t="s">
        <v>7</v>
      </c>
      <c r="D2" s="1" t="s">
        <v>12</v>
      </c>
      <c r="E2" s="1">
        <v>80</v>
      </c>
      <c r="F2" s="1">
        <v>75</v>
      </c>
      <c r="G2" s="1">
        <v>85</v>
      </c>
      <c r="H2" s="5">
        <f>(E2*20%)+(F2*30%)+(G2*50%)</f>
        <v>81</v>
      </c>
      <c r="I2" s="1" t="str">
        <f>IF(H2&gt;=75,"LULUS","REMEDIAL")</f>
        <v>LULUS</v>
      </c>
      <c r="R2" s="9" t="s">
        <v>26</v>
      </c>
      <c r="S2" s="9" t="s">
        <v>28</v>
      </c>
    </row>
    <row r="3" spans="1:19" ht="19.5" customHeight="1" x14ac:dyDescent="0.25">
      <c r="A3" s="1">
        <v>2</v>
      </c>
      <c r="B3" s="1">
        <v>230201</v>
      </c>
      <c r="C3" s="1" t="s">
        <v>8</v>
      </c>
      <c r="D3" s="1" t="s">
        <v>13</v>
      </c>
      <c r="E3" s="1">
        <v>90</v>
      </c>
      <c r="F3" s="1">
        <v>85</v>
      </c>
      <c r="G3" s="1">
        <v>88</v>
      </c>
      <c r="H3" s="5">
        <f t="shared" ref="H3:H6" si="0">(E3*20%)+(F3*30%)+(G3*50%)</f>
        <v>87.5</v>
      </c>
      <c r="I3" s="1" t="str">
        <f t="shared" ref="I3:I6" si="1">IF(H3&gt;=75,"LULUS","REMEDIAL")</f>
        <v>LULUS</v>
      </c>
    </row>
    <row r="4" spans="1:19" ht="19.5" customHeight="1" x14ac:dyDescent="0.25">
      <c r="A4" s="1">
        <v>3</v>
      </c>
      <c r="B4" s="1">
        <v>230102</v>
      </c>
      <c r="C4" s="1" t="s">
        <v>9</v>
      </c>
      <c r="D4" s="1" t="s">
        <v>12</v>
      </c>
      <c r="E4" s="1">
        <v>60</v>
      </c>
      <c r="F4" s="1">
        <v>65</v>
      </c>
      <c r="G4" s="1">
        <v>70</v>
      </c>
      <c r="H4" s="5">
        <f t="shared" si="0"/>
        <v>66.5</v>
      </c>
      <c r="I4" s="1" t="str">
        <f t="shared" si="1"/>
        <v>REMEDIAL</v>
      </c>
    </row>
    <row r="5" spans="1:19" ht="19.5" customHeight="1" x14ac:dyDescent="0.25">
      <c r="A5" s="1">
        <v>4</v>
      </c>
      <c r="B5" s="1">
        <v>230301</v>
      </c>
      <c r="C5" s="1" t="s">
        <v>10</v>
      </c>
      <c r="D5" s="1" t="s">
        <v>14</v>
      </c>
      <c r="E5" s="1">
        <v>75</v>
      </c>
      <c r="F5" s="1">
        <v>70</v>
      </c>
      <c r="G5" s="1">
        <v>60</v>
      </c>
      <c r="H5" s="5">
        <f t="shared" si="0"/>
        <v>66</v>
      </c>
      <c r="I5" s="1" t="str">
        <f t="shared" si="1"/>
        <v>REMEDIAL</v>
      </c>
    </row>
    <row r="6" spans="1:19" ht="19.5" customHeight="1" x14ac:dyDescent="0.25">
      <c r="A6" s="1">
        <v>5</v>
      </c>
      <c r="B6" s="1">
        <v>230202</v>
      </c>
      <c r="C6" s="1" t="s">
        <v>11</v>
      </c>
      <c r="D6" s="1" t="s">
        <v>13</v>
      </c>
      <c r="E6" s="1">
        <v>85</v>
      </c>
      <c r="F6" s="1">
        <v>90</v>
      </c>
      <c r="G6" s="1">
        <v>95</v>
      </c>
      <c r="H6" s="5">
        <f t="shared" si="0"/>
        <v>91.5</v>
      </c>
      <c r="I6" s="1" t="str">
        <f t="shared" si="1"/>
        <v>LULUS</v>
      </c>
    </row>
    <row r="7" spans="1:19" ht="19.5" customHeight="1" x14ac:dyDescent="0.25">
      <c r="A7" s="2" t="s">
        <v>17</v>
      </c>
      <c r="B7" s="3"/>
      <c r="C7" s="3"/>
      <c r="D7" s="3"/>
      <c r="E7" s="3"/>
      <c r="F7" s="3"/>
      <c r="G7" s="4"/>
      <c r="H7" s="1">
        <f>AVERAGE(H2:H6)</f>
        <v>78.5</v>
      </c>
      <c r="I7" s="1"/>
    </row>
    <row r="8" spans="1:19" ht="19.5" customHeight="1" x14ac:dyDescent="0.25">
      <c r="A8" s="2" t="s">
        <v>18</v>
      </c>
      <c r="B8" s="3"/>
      <c r="C8" s="3"/>
      <c r="D8" s="3"/>
      <c r="E8" s="3"/>
      <c r="F8" s="3"/>
      <c r="G8" s="4"/>
      <c r="H8" s="1">
        <f>COUNTIFS(I2:I6,"LULUS")</f>
        <v>3</v>
      </c>
      <c r="I8" s="1"/>
    </row>
    <row r="12" spans="1:19" x14ac:dyDescent="0.25">
      <c r="B12" s="8" t="s">
        <v>1</v>
      </c>
      <c r="C12" t="s">
        <v>24</v>
      </c>
    </row>
    <row r="13" spans="1:19" x14ac:dyDescent="0.25"/>
    <row r="14" spans="1:19" x14ac:dyDescent="0.25">
      <c r="B14" s="8" t="s">
        <v>22</v>
      </c>
    </row>
    <row r="15" spans="1:19" x14ac:dyDescent="0.25">
      <c r="B15" s="8" t="s">
        <v>2</v>
      </c>
      <c r="C15" s="8" t="s">
        <v>16</v>
      </c>
      <c r="D15" t="s">
        <v>23</v>
      </c>
    </row>
    <row r="16" spans="1:19" x14ac:dyDescent="0.25">
      <c r="B16" t="s">
        <v>7</v>
      </c>
      <c r="C16" t="s">
        <v>20</v>
      </c>
      <c r="D16" s="7">
        <v>81</v>
      </c>
    </row>
    <row r="17" spans="2:4" x14ac:dyDescent="0.25">
      <c r="B17" t="s">
        <v>8</v>
      </c>
      <c r="C17" t="s">
        <v>20</v>
      </c>
      <c r="D17" s="7">
        <v>87.5</v>
      </c>
    </row>
    <row r="18" spans="2:4" x14ac:dyDescent="0.25">
      <c r="B18" t="s">
        <v>9</v>
      </c>
      <c r="C18" t="s">
        <v>21</v>
      </c>
      <c r="D18" s="7">
        <v>66.5</v>
      </c>
    </row>
    <row r="19" spans="2:4" x14ac:dyDescent="0.25">
      <c r="B19" t="s">
        <v>10</v>
      </c>
      <c r="C19" t="s">
        <v>21</v>
      </c>
      <c r="D19" s="7">
        <v>66</v>
      </c>
    </row>
    <row r="20" spans="2:4" x14ac:dyDescent="0.25">
      <c r="B20" t="s">
        <v>11</v>
      </c>
      <c r="C20" t="s">
        <v>20</v>
      </c>
      <c r="D20" s="7">
        <v>91.5</v>
      </c>
    </row>
    <row r="21" spans="2:4" x14ac:dyDescent="0.25">
      <c r="B21" t="s">
        <v>19</v>
      </c>
      <c r="D21" s="7">
        <v>392.5</v>
      </c>
    </row>
  </sheetData>
  <mergeCells count="2">
    <mergeCell ref="A8:G8"/>
    <mergeCell ref="A7:G7"/>
  </mergeCell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2026-07-31T01:16:15Z</dcterms:created>
  <dcterms:modified xsi:type="dcterms:W3CDTF">2026-07-31T01:39:37Z</dcterms:modified>
</cp:coreProperties>
</file>