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umk\Documents\BAAK-012_Zumrotul WIldana Kumala\"/>
    </mc:Choice>
  </mc:AlternateContent>
  <xr:revisionPtr revIDLastSave="0" documentId="8_{18ECEF4A-D881-44A5-9FC6-8E2B53FA8DF3}" xr6:coauthVersionLast="47" xr6:coauthVersionMax="47" xr10:uidLastSave="{00000000-0000-0000-0000-000000000000}"/>
  <bookViews>
    <workbookView xWindow="-120" yWindow="-120" windowWidth="24240" windowHeight="13020" xr2:uid="{E44EA157-FB20-41CB-A2E0-DFC50E3C99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/>
  <c r="C12" i="1"/>
  <c r="D12" i="1"/>
  <c r="I4" i="1"/>
  <c r="I5" i="1"/>
  <c r="I6" i="1"/>
  <c r="I2" i="1"/>
  <c r="H3" i="1"/>
  <c r="H7" i="1" s="1"/>
  <c r="H4" i="1"/>
  <c r="H5" i="1"/>
  <c r="H6" i="1"/>
  <c r="H2" i="1"/>
  <c r="I3" i="1" l="1"/>
</calcChain>
</file>

<file path=xl/sharedStrings.xml><?xml version="1.0" encoding="utf-8"?>
<sst xmlns="http://schemas.openxmlformats.org/spreadsheetml/2006/main" count="25" uniqueCount="20">
  <si>
    <t>No</t>
  </si>
  <si>
    <t>NIM</t>
  </si>
  <si>
    <t>Nama Mahasiswa</t>
  </si>
  <si>
    <t>Andi Pratama</t>
  </si>
  <si>
    <t>Budi Santoso</t>
  </si>
  <si>
    <t>Citra Lestari</t>
  </si>
  <si>
    <t>Dewi Rahma</t>
  </si>
  <si>
    <t>Eko Prasetyo</t>
  </si>
  <si>
    <t>Program Studi</t>
  </si>
  <si>
    <t>Informatika</t>
  </si>
  <si>
    <t>Sistem Informasi</t>
  </si>
  <si>
    <t>Manajemen</t>
  </si>
  <si>
    <t>Nilai Tugas</t>
  </si>
  <si>
    <t>Nilai UTS</t>
  </si>
  <si>
    <t>Nilai UAS</t>
  </si>
  <si>
    <t>Nilai Akhir</t>
  </si>
  <si>
    <t>Status</t>
  </si>
  <si>
    <t>Pencarian Data</t>
  </si>
  <si>
    <t>Rata-Rata Nilai akhir</t>
  </si>
  <si>
    <t>Jumlah Mahasiswa Lulus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</si>
</sst>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1BE7B-88FD-4E77-AE48-C7BC81812FDE}">
  <dimension ref="A1:I12"/>
  <sheetViews>
    <sheetView tabSelected="1" workbookViewId="0">
      <selection activeCell="D15" sqref="D15"/>
    </sheetView>
  </sheetViews>
  <sheetFormatPr defaultRowHeight="15" x14ac:dyDescent="0.25"/>
  <cols>
    <col min="1" max="1" width="4.42578125" customWidth="1"/>
    <col min="3" max="3" width="17.7109375" customWidth="1"/>
    <col min="4" max="4" width="17" customWidth="1"/>
    <col min="5" max="5" width="11.85546875" customWidth="1"/>
    <col min="6" max="6" width="10.42578125" customWidth="1"/>
    <col min="7" max="7" width="10" customWidth="1"/>
    <col min="8" max="9" width="10.85546875" customWidth="1"/>
  </cols>
  <sheetData>
    <row r="1" spans="1:9" x14ac:dyDescent="0.25">
      <c r="A1" s="5" t="s">
        <v>0</v>
      </c>
      <c r="B1" s="5" t="s">
        <v>1</v>
      </c>
      <c r="C1" s="5" t="s">
        <v>2</v>
      </c>
      <c r="D1" s="5" t="s">
        <v>8</v>
      </c>
      <c r="E1" s="5" t="s">
        <v>12</v>
      </c>
      <c r="F1" s="5" t="s">
        <v>13</v>
      </c>
      <c r="G1" s="5" t="s">
        <v>14</v>
      </c>
      <c r="H1" s="5" t="s">
        <v>15</v>
      </c>
      <c r="I1" s="5" t="s">
        <v>16</v>
      </c>
    </row>
    <row r="2" spans="1:9" x14ac:dyDescent="0.25">
      <c r="A2" s="1">
        <v>1</v>
      </c>
      <c r="B2" s="1">
        <v>230101</v>
      </c>
      <c r="C2" s="2" t="s">
        <v>3</v>
      </c>
      <c r="D2" s="2" t="s">
        <v>9</v>
      </c>
      <c r="E2" s="1">
        <v>80</v>
      </c>
      <c r="F2" s="1">
        <v>75</v>
      </c>
      <c r="G2" s="1">
        <v>85</v>
      </c>
      <c r="H2" s="3">
        <f>20%*E2+30%*F2+50%*G2</f>
        <v>81</v>
      </c>
      <c r="I2" s="2" t="str">
        <f>IF(H2&gt;=75,"LULUS","REMEDIAL")</f>
        <v>LULUS</v>
      </c>
    </row>
    <row r="3" spans="1:9" x14ac:dyDescent="0.25">
      <c r="A3" s="1">
        <v>2</v>
      </c>
      <c r="B3" s="1">
        <v>230201</v>
      </c>
      <c r="C3" s="2" t="s">
        <v>4</v>
      </c>
      <c r="D3" s="2" t="s">
        <v>10</v>
      </c>
      <c r="E3" s="1">
        <v>90</v>
      </c>
      <c r="F3" s="1">
        <v>85</v>
      </c>
      <c r="G3" s="1">
        <v>88</v>
      </c>
      <c r="H3" s="3">
        <f t="shared" ref="H3:H6" si="0">20%*E3+30%*F3+50%*G3</f>
        <v>87.5</v>
      </c>
      <c r="I3" s="2" t="str">
        <f t="shared" ref="I3:I7" si="1">IF(H3&gt;=75,"LULUS","REMEDIAL")</f>
        <v>LULUS</v>
      </c>
    </row>
    <row r="4" spans="1:9" x14ac:dyDescent="0.25">
      <c r="A4" s="1">
        <v>3</v>
      </c>
      <c r="B4" s="1">
        <v>230102</v>
      </c>
      <c r="C4" s="2" t="s">
        <v>5</v>
      </c>
      <c r="D4" s="2" t="s">
        <v>9</v>
      </c>
      <c r="E4" s="1">
        <v>60</v>
      </c>
      <c r="F4" s="1">
        <v>65</v>
      </c>
      <c r="G4" s="1">
        <v>70</v>
      </c>
      <c r="H4" s="3">
        <f t="shared" si="0"/>
        <v>66.5</v>
      </c>
      <c r="I4" s="2" t="str">
        <f t="shared" si="1"/>
        <v>REMEDIAL</v>
      </c>
    </row>
    <row r="5" spans="1:9" x14ac:dyDescent="0.25">
      <c r="A5" s="1">
        <v>4</v>
      </c>
      <c r="B5" s="1">
        <v>230301</v>
      </c>
      <c r="C5" s="2" t="s">
        <v>6</v>
      </c>
      <c r="D5" s="2" t="s">
        <v>11</v>
      </c>
      <c r="E5" s="1">
        <v>75</v>
      </c>
      <c r="F5" s="1">
        <v>70</v>
      </c>
      <c r="G5" s="1">
        <v>60</v>
      </c>
      <c r="H5" s="3">
        <f t="shared" si="0"/>
        <v>66</v>
      </c>
      <c r="I5" s="2" t="str">
        <f t="shared" si="1"/>
        <v>REMEDIAL</v>
      </c>
    </row>
    <row r="6" spans="1:9" x14ac:dyDescent="0.25">
      <c r="A6" s="1">
        <v>5</v>
      </c>
      <c r="B6" s="1">
        <v>230202</v>
      </c>
      <c r="C6" s="2" t="s">
        <v>7</v>
      </c>
      <c r="D6" s="2" t="s">
        <v>10</v>
      </c>
      <c r="E6" s="1">
        <v>85</v>
      </c>
      <c r="F6" s="1">
        <v>90</v>
      </c>
      <c r="G6" s="1">
        <v>95</v>
      </c>
      <c r="H6" s="3">
        <f t="shared" si="0"/>
        <v>91.5</v>
      </c>
      <c r="I6" s="2" t="str">
        <f t="shared" si="1"/>
        <v>LULUS</v>
      </c>
    </row>
    <row r="7" spans="1:9" x14ac:dyDescent="0.25">
      <c r="A7" s="4" t="s">
        <v>18</v>
      </c>
      <c r="B7" s="4"/>
      <c r="C7" s="4"/>
      <c r="D7" s="4"/>
      <c r="E7" s="4"/>
      <c r="F7" s="4"/>
      <c r="G7" s="4"/>
      <c r="H7" s="9">
        <f>AVERAGE(H2:H6)</f>
        <v>78.5</v>
      </c>
      <c r="I7" s="10"/>
    </row>
    <row r="8" spans="1:9" x14ac:dyDescent="0.25">
      <c r="A8" s="6" t="s">
        <v>19</v>
      </c>
      <c r="B8" s="6"/>
      <c r="C8" s="6"/>
      <c r="D8" s="6"/>
      <c r="E8" s="6"/>
      <c r="F8" s="6"/>
      <c r="G8" s="6"/>
      <c r="H8" s="11">
        <f>COUNTIF(I2:I6,"LULUS")</f>
        <v>3</v>
      </c>
      <c r="I8" s="12"/>
    </row>
    <row r="10" spans="1:9" x14ac:dyDescent="0.25">
      <c r="A10" s="7" t="s">
        <v>17</v>
      </c>
      <c r="B10" s="8"/>
      <c r="C10" s="8"/>
      <c r="D10" s="8"/>
    </row>
    <row r="11" spans="1:9" x14ac:dyDescent="0.25">
      <c r="A11" s="13" t="s">
        <v>1</v>
      </c>
      <c r="B11" s="13"/>
      <c r="C11" s="14" t="s">
        <v>2</v>
      </c>
      <c r="D11" s="14" t="s">
        <v>16</v>
      </c>
    </row>
    <row r="12" spans="1:9" x14ac:dyDescent="0.25">
      <c r="A12" s="6">
        <v>230201</v>
      </c>
      <c r="B12" s="6"/>
      <c r="C12" s="2" t="str">
        <f>VLOOKUP(A12,$B$2:$I$6,2,FALSE)</f>
        <v>Budi Santoso</v>
      </c>
      <c r="D12" s="2" t="str">
        <f>VLOOKUP(A12,$B$2:$I$6,8,FALSE)</f>
        <v>LULUS</v>
      </c>
    </row>
  </sheetData>
  <mergeCells count="7">
    <mergeCell ref="H7:I7"/>
    <mergeCell ref="H8:I8"/>
    <mergeCell ref="A8:G8"/>
    <mergeCell ref="A12:B12"/>
    <mergeCell ref="A7:G7"/>
    <mergeCell ref="A10:D10"/>
    <mergeCell ref="A11:B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siumk</dc:creator>
  <cp:lastModifiedBy>siumk</cp:lastModifiedBy>
  <dcterms:created xsi:type="dcterms:W3CDTF">2026-07-31T01:16:11Z</dcterms:created>
  <dcterms:modified xsi:type="dcterms:W3CDTF">2026-07-31T01:44:56Z</dcterms:modified>
</cp:coreProperties>
</file>